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thomas_lochner_alaska_gov/Documents/"/>
    </mc:Choice>
  </mc:AlternateContent>
  <xr:revisionPtr revIDLastSave="0" documentId="8_{B9B01BBE-0CA4-4432-9DC1-AE538D52C7B5}" xr6:coauthVersionLast="47" xr6:coauthVersionMax="47" xr10:uidLastSave="{00000000-0000-0000-0000-000000000000}"/>
  <bookViews>
    <workbookView xWindow="-120" yWindow="-120" windowWidth="29040" windowHeight="15720" xr2:uid="{A9DEE753-E81D-4CC8-9CB3-8E3A5606E579}"/>
  </bookViews>
  <sheets>
    <sheet name="DRAFT - SOA Final Proposal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R23" i="1"/>
  <c r="R22" i="1"/>
  <c r="P31" i="1" l="1"/>
  <c r="M2" i="1"/>
</calcChain>
</file>

<file path=xl/sharedStrings.xml><?xml version="1.0" encoding="utf-8"?>
<sst xmlns="http://schemas.openxmlformats.org/spreadsheetml/2006/main" count="313" uniqueCount="133">
  <si>
    <t>state</t>
  </si>
  <si>
    <t>project_name</t>
  </si>
  <si>
    <t>project_id</t>
  </si>
  <si>
    <t>uei</t>
  </si>
  <si>
    <t>project_description</t>
  </si>
  <si>
    <t>project_type</t>
  </si>
  <si>
    <t>priority_broadband_project</t>
  </si>
  <si>
    <t>estimated_miles_aerial_fiber</t>
  </si>
  <si>
    <t>estimated_miles_buried_fiber</t>
  </si>
  <si>
    <t>estimated_jobs</t>
  </si>
  <si>
    <t>estimated_subaward_date</t>
  </si>
  <si>
    <t>estimated_performance_start</t>
  </si>
  <si>
    <t>estimated_performanc_end</t>
  </si>
  <si>
    <t>intersect_tribal</t>
  </si>
  <si>
    <t>tribal_consent_name</t>
  </si>
  <si>
    <t>bead_support</t>
  </si>
  <si>
    <t>fixed_amount_subaward</t>
  </si>
  <si>
    <t>subgrantee_match</t>
  </si>
  <si>
    <t>federal_match</t>
  </si>
  <si>
    <t>state_match</t>
  </si>
  <si>
    <t>other_match</t>
  </si>
  <si>
    <t>federal_match_source</t>
  </si>
  <si>
    <t>notes</t>
  </si>
  <si>
    <t>AK</t>
  </si>
  <si>
    <t>N</t>
  </si>
  <si>
    <t>D37SXRJ5HMJ1</t>
  </si>
  <si>
    <t>JYN7XVLN7J67</t>
  </si>
  <si>
    <t>FKHFBFF37EF9</t>
  </si>
  <si>
    <t>EBRNMS2NXSL5</t>
  </si>
  <si>
    <t>L5ANNJF4BKS5</t>
  </si>
  <si>
    <t>CEHQVP53M4C5</t>
  </si>
  <si>
    <t>CL4BS3KW94K5</t>
  </si>
  <si>
    <t>ZHLJABTJWRL1</t>
  </si>
  <si>
    <t>LKQXLCNV5KP3</t>
  </si>
  <si>
    <t>EEJMDNBHSRJ7</t>
  </si>
  <si>
    <t>DM58RMLJLDQ5</t>
  </si>
  <si>
    <t>LM66ALX6S2L5</t>
  </si>
  <si>
    <t>C6M7C2FLKER5</t>
  </si>
  <si>
    <t>N/A</t>
  </si>
  <si>
    <t>AP-BEAD-052</t>
  </si>
  <si>
    <t>AP-BEAD-032</t>
  </si>
  <si>
    <t>AP-BEAD-065</t>
  </si>
  <si>
    <t>AP-BEAD-076</t>
  </si>
  <si>
    <t>AP-BEAD-070</t>
  </si>
  <si>
    <t>AP-BEAD-063</t>
  </si>
  <si>
    <t>AP-BEAD-058</t>
  </si>
  <si>
    <t>AP-BEAD-057</t>
  </si>
  <si>
    <t>AP-BEAD-078</t>
  </si>
  <si>
    <t>AP-BEAD-051/053</t>
  </si>
  <si>
    <t>AP-BEAD-031</t>
  </si>
  <si>
    <t>AP-BEAD-055</t>
  </si>
  <si>
    <t>Wireless -- Adak, Atka and Nikolski</t>
  </si>
  <si>
    <t>Hybrid - Wireless &amp; Fiber -- Various</t>
  </si>
  <si>
    <t>Fiber  -- Naukati Bay</t>
  </si>
  <si>
    <t>Hybrid - UFLW &amp; Licensed Wireless -- Mat-Su, Kenai, Kodiak</t>
  </si>
  <si>
    <t>Fiber -- Mat-Su Valley</t>
  </si>
  <si>
    <t>Fiber -- Moose Pass Area</t>
  </si>
  <si>
    <t>Fiber -- Kennicot</t>
  </si>
  <si>
    <t>Fiber -- Aniak</t>
  </si>
  <si>
    <t>Hybrid - Wireless &amp; Fiber -- Port Heiden Area</t>
  </si>
  <si>
    <t>Fiber -- McCarthy</t>
  </si>
  <si>
    <t>Hybrid -- Manakotak Area</t>
  </si>
  <si>
    <t>Fiber -- McGrath Area</t>
  </si>
  <si>
    <t>Hybrid - Fiber and LEO -- St Paul Island</t>
  </si>
  <si>
    <t>LEO -- Various Locations</t>
  </si>
  <si>
    <t>Fiber - 490 BSLs Added Back  -- Eagle River and Anchorage</t>
  </si>
  <si>
    <t>Hybrid - 1634 BSLs added back -- Wireless and Fiber</t>
  </si>
  <si>
    <t>Fiber -- Thorne Bay &amp; Goose Creek Area</t>
  </si>
  <si>
    <t>Hybrid - ULFW &amp; Fiber -- Fairbanks</t>
  </si>
  <si>
    <t>Fiber -- Glenn Highway Corredor and Wasilla</t>
  </si>
  <si>
    <t>Fiber  -- Various Location</t>
  </si>
  <si>
    <t xml:space="preserve">Fiber -- Tok </t>
  </si>
  <si>
    <t>Fiber -- Mat Valley Unserved only</t>
  </si>
  <si>
    <t>Fiber -- McCarthy Main</t>
  </si>
  <si>
    <t xml:space="preserve">Hybrid - Western Alaska -- Mertarvik BSLs added back </t>
  </si>
  <si>
    <t>Fiber -- Yukon River Communities</t>
  </si>
  <si>
    <t>Subsea Fiber -- Kodiak (TBCP R2)</t>
  </si>
  <si>
    <t xml:space="preserve">Fiber - 81 Chevak BSLs added back </t>
  </si>
  <si>
    <t>Subsea Fiber -- St Laurence Isl (TBCP R2)</t>
  </si>
  <si>
    <t>PLA3XJL4JHZ1</t>
  </si>
  <si>
    <t>Fiber  --  Iliamna Lake and Lake Clark</t>
  </si>
  <si>
    <t>VYMNXQLYGQH9</t>
  </si>
  <si>
    <t>NBAMLV2E38C8</t>
  </si>
  <si>
    <t>Negotiated 01</t>
  </si>
  <si>
    <t>Negotiated 02</t>
  </si>
  <si>
    <t>Negotiated 04</t>
  </si>
  <si>
    <t>Negotiated 05</t>
  </si>
  <si>
    <t>Negotiated 03</t>
  </si>
  <si>
    <t>Negotiated 06</t>
  </si>
  <si>
    <t>Negotiated 07</t>
  </si>
  <si>
    <t>Negotiated 08</t>
  </si>
  <si>
    <t>Negotiated 09</t>
  </si>
  <si>
    <t>Negotiated 10</t>
  </si>
  <si>
    <t>Negotiated 11</t>
  </si>
  <si>
    <t>Negotiated 12</t>
  </si>
  <si>
    <t>Negotiated 13</t>
  </si>
  <si>
    <t>Negotiated 14</t>
  </si>
  <si>
    <t>Negotiated 15</t>
  </si>
  <si>
    <t>Negotiated 16</t>
  </si>
  <si>
    <t>Negotiated 17</t>
  </si>
  <si>
    <t>Alaska Communications Systems Holdings, INC - AP-BEAD-032</t>
  </si>
  <si>
    <t>Alaska Communications Systems Holdings, INC - AP-BEAD-076</t>
  </si>
  <si>
    <t>Alaska Communications Systems Holdings, INC - Negotiated 01</t>
  </si>
  <si>
    <t>Alaska Communications Systems Holdings, INC - Negotiated 02</t>
  </si>
  <si>
    <t>Alaska Telephone Company - AP-BEAD-063</t>
  </si>
  <si>
    <t>Alaska Telephone Company - Negotiated 03</t>
  </si>
  <si>
    <t>Alaska Telephone Company - Negotiated 04</t>
  </si>
  <si>
    <t>Aleut Community of Saint Paul Island - Negotiated 05</t>
  </si>
  <si>
    <t>AP&amp;T Wireless, Inc - AP-BEAD-065</t>
  </si>
  <si>
    <t>Atka IRA Council - Negotiated 06</t>
  </si>
  <si>
    <t>Bristol Bay Telephone Cooperative, Inc - Negotiated 07</t>
  </si>
  <si>
    <t>Bush-Tell, Inc - Negotiated 08</t>
  </si>
  <si>
    <t>Bush-Tell, Inc - Negotiated 09</t>
  </si>
  <si>
    <t>Dena Nena Henash - AP-BEAD-031</t>
  </si>
  <si>
    <t>GCI Communication Corp. - AP-BEAD-051/053</t>
  </si>
  <si>
    <t>GCI Communication Corp. - AP-BEAD-052</t>
  </si>
  <si>
    <t>Iguigig Village - AP-BEAD-078</t>
  </si>
  <si>
    <t>Matanuska Telecom Association, Inc. - AP-BEAD-058</t>
  </si>
  <si>
    <t>Matanuska Telecom Association, Inc. - AP-BEAD-070</t>
  </si>
  <si>
    <t>Matanuska Telecom Association, Inc. - Negotiated 12</t>
  </si>
  <si>
    <t>Nushagak Electric and Telephone Cooperative, Inc. - Negotiated 13</t>
  </si>
  <si>
    <t>Quintillion Subsea Operations, LLC - AP-BEAD-055</t>
  </si>
  <si>
    <t>Quintillion Subsea Operations, LLC - Negotiated 14</t>
  </si>
  <si>
    <t>Space Exploration Technologies Corp. - Negotiated 15</t>
  </si>
  <si>
    <t>SpitwSpots, Inc. - Negotiated 16</t>
  </si>
  <si>
    <t>Tanana Chiefs Conference - Negotiated 17</t>
  </si>
  <si>
    <t>L,M</t>
  </si>
  <si>
    <t>L</t>
  </si>
  <si>
    <t>Copper Valley Telephone Cooperative, Inc - AP-BEAD-057</t>
  </si>
  <si>
    <t>Copper Valley Telephone Cooperative, Inc - Negotiated 10</t>
  </si>
  <si>
    <t>Copper Valley Telephone Cooperative, Inc - Negotiated 11</t>
  </si>
  <si>
    <t>Y</t>
  </si>
  <si>
    <t>Applicants have up to 6 months to provide Tribal entity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</si>
</sst>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6" fillId="0" borderId="0" xfId="0" applyFont="1" applyAlignment="1">
      <alignment vertical="top"/>
    </xf>
    <xf numFmtId="0" fontId="16" fillId="0" borderId="14" xfId="0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6" fontId="0" fillId="0" borderId="12" xfId="1" applyNumberFormat="1" applyFont="1" applyBorder="1" applyAlignment="1">
      <alignment vertical="top"/>
    </xf>
    <xf numFmtId="6" fontId="19" fillId="0" borderId="12" xfId="0" applyNumberFormat="1" applyFont="1" applyBorder="1"/>
    <xf numFmtId="0" fontId="0" fillId="0" borderId="10" xfId="0" applyFont="1" applyBorder="1" applyAlignment="1">
      <alignment vertical="top"/>
    </xf>
    <xf numFmtId="0" fontId="0" fillId="0" borderId="12" xfId="0" applyFont="1" applyBorder="1" applyAlignment="1">
      <alignment vertical="top"/>
    </xf>
    <xf numFmtId="15" fontId="0" fillId="0" borderId="12" xfId="0" applyNumberFormat="1" applyFont="1" applyBorder="1" applyAlignment="1">
      <alignment vertical="top"/>
    </xf>
    <xf numFmtId="0" fontId="0" fillId="0" borderId="12" xfId="0" applyFont="1" applyBorder="1" applyAlignment="1">
      <alignment horizontal="center" vertical="top"/>
    </xf>
    <xf numFmtId="0" fontId="0" fillId="0" borderId="17" xfId="0" applyFont="1" applyBorder="1" applyAlignment="1">
      <alignment vertical="top" wrapText="1"/>
    </xf>
    <xf numFmtId="0" fontId="0" fillId="0" borderId="0" xfId="0" applyFont="1" applyAlignment="1">
      <alignment vertical="top"/>
    </xf>
    <xf numFmtId="6" fontId="0" fillId="0" borderId="12" xfId="0" applyNumberFormat="1" applyFont="1" applyBorder="1" applyAlignment="1">
      <alignment vertical="top"/>
    </xf>
    <xf numFmtId="0" fontId="0" fillId="0" borderId="12" xfId="0" applyFont="1" applyBorder="1"/>
    <xf numFmtId="0" fontId="0" fillId="0" borderId="11" xfId="0" applyFont="1" applyBorder="1" applyAlignment="1">
      <alignment vertical="top"/>
    </xf>
    <xf numFmtId="0" fontId="0" fillId="0" borderId="13" xfId="0" applyFont="1" applyBorder="1" applyAlignment="1">
      <alignment vertical="top"/>
    </xf>
    <xf numFmtId="15" fontId="0" fillId="0" borderId="13" xfId="0" applyNumberFormat="1" applyFont="1" applyBorder="1" applyAlignment="1">
      <alignment vertical="top"/>
    </xf>
    <xf numFmtId="6" fontId="0" fillId="0" borderId="13" xfId="0" applyNumberFormat="1" applyFont="1" applyBorder="1" applyAlignment="1">
      <alignment vertical="top"/>
    </xf>
    <xf numFmtId="0" fontId="0" fillId="0" borderId="13" xfId="0" applyFont="1" applyBorder="1" applyAlignment="1">
      <alignment horizontal="center" vertical="top"/>
    </xf>
    <xf numFmtId="0" fontId="0" fillId="0" borderId="18" xfId="0" applyFont="1" applyBorder="1" applyAlignment="1">
      <alignment vertical="top" wrapText="1"/>
    </xf>
    <xf numFmtId="6" fontId="0" fillId="0" borderId="0" xfId="0" applyNumberFormat="1" applyFont="1" applyAlignment="1">
      <alignment vertical="top"/>
    </xf>
    <xf numFmtId="49" fontId="0" fillId="0" borderId="12" xfId="0" applyNumberFormat="1" applyFont="1" applyBorder="1" applyAlignment="1">
      <alignment vertical="top"/>
    </xf>
    <xf numFmtId="49" fontId="0" fillId="0" borderId="12" xfId="0" applyNumberFormat="1" applyFont="1" applyBorder="1" applyAlignment="1">
      <alignment horizontal="center" vertical="top"/>
    </xf>
    <xf numFmtId="49" fontId="0" fillId="0" borderId="13" xfId="0" applyNumberFormat="1" applyFont="1" applyBorder="1" applyAlignment="1">
      <alignment vertical="top"/>
    </xf>
    <xf numFmtId="49" fontId="0" fillId="0" borderId="13" xfId="0" applyNumberFormat="1" applyFont="1" applyBorder="1" applyAlignment="1">
      <alignment horizontal="center" vertical="top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4930-B6CC-4DCB-9F08-2B74FDB9F7A8}">
  <dimension ref="A1:W31"/>
  <sheetViews>
    <sheetView tabSelected="1" workbookViewId="0">
      <selection activeCell="I18" sqref="I18"/>
    </sheetView>
  </sheetViews>
  <sheetFormatPr defaultRowHeight="15" x14ac:dyDescent="0.25"/>
  <cols>
    <col min="1" max="1" width="5.5703125" style="12" bestFit="1" customWidth="1"/>
    <col min="2" max="2" width="60.7109375" style="12" bestFit="1" customWidth="1"/>
    <col min="3" max="3" width="16.140625" style="12" bestFit="1" customWidth="1"/>
    <col min="4" max="4" width="15.7109375" style="12" bestFit="1" customWidth="1"/>
    <col min="5" max="5" width="54" style="12" bestFit="1" customWidth="1"/>
    <col min="6" max="6" width="12.28515625" style="12" bestFit="1" customWidth="1"/>
    <col min="7" max="7" width="25.85546875" style="12" bestFit="1" customWidth="1"/>
    <col min="8" max="8" width="27.5703125" style="12" bestFit="1" customWidth="1"/>
    <col min="9" max="9" width="28.42578125" style="12" bestFit="1" customWidth="1"/>
    <col min="10" max="10" width="15" style="12" bestFit="1" customWidth="1"/>
    <col min="11" max="11" width="24.85546875" style="12" bestFit="1" customWidth="1"/>
    <col min="12" max="12" width="28.140625" style="12" bestFit="1" customWidth="1"/>
    <col min="13" max="13" width="26.28515625" style="12" bestFit="1" customWidth="1"/>
    <col min="14" max="14" width="14.85546875" style="12" bestFit="1" customWidth="1"/>
    <col min="15" max="15" width="20" style="12" bestFit="1" customWidth="1"/>
    <col min="16" max="16" width="13.42578125" style="12" bestFit="1" customWidth="1"/>
    <col min="17" max="17" width="23.140625" style="12" bestFit="1" customWidth="1"/>
    <col min="18" max="18" width="17.85546875" style="12" bestFit="1" customWidth="1"/>
    <col min="19" max="19" width="14" style="12" bestFit="1" customWidth="1"/>
    <col min="20" max="20" width="12" style="12" bestFit="1" customWidth="1"/>
    <col min="21" max="21" width="12.28515625" style="12" bestFit="1" customWidth="1"/>
    <col min="22" max="22" width="21.140625" style="12" bestFit="1" customWidth="1"/>
    <col min="23" max="23" width="58.140625" style="12" bestFit="1" customWidth="1"/>
    <col min="24" max="16384" width="9.140625" style="12"/>
  </cols>
  <sheetData>
    <row r="1" spans="1:23" s="1" customForma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4" t="s">
        <v>22</v>
      </c>
    </row>
    <row r="2" spans="1:23" x14ac:dyDescent="0.25">
      <c r="A2" s="7" t="s">
        <v>23</v>
      </c>
      <c r="B2" s="22" t="s">
        <v>100</v>
      </c>
      <c r="C2" s="23" t="s">
        <v>40</v>
      </c>
      <c r="D2" s="8" t="s">
        <v>26</v>
      </c>
      <c r="E2" s="8" t="s">
        <v>66</v>
      </c>
      <c r="F2" s="8" t="s">
        <v>126</v>
      </c>
      <c r="G2" s="8" t="s">
        <v>131</v>
      </c>
      <c r="H2" s="8"/>
      <c r="I2" s="8"/>
      <c r="J2" s="8">
        <v>5</v>
      </c>
      <c r="K2" s="9">
        <v>46037</v>
      </c>
      <c r="L2" s="9">
        <v>46073</v>
      </c>
      <c r="M2" s="9">
        <f>+L2+(365*14)</f>
        <v>51183</v>
      </c>
      <c r="N2" s="8"/>
      <c r="O2" s="8"/>
      <c r="P2" s="5">
        <v>39501779.172409758</v>
      </c>
      <c r="Q2" s="8" t="s">
        <v>24</v>
      </c>
      <c r="R2" s="5">
        <v>10000000</v>
      </c>
      <c r="S2" s="5">
        <v>0</v>
      </c>
      <c r="T2" s="5">
        <v>0</v>
      </c>
      <c r="U2" s="5">
        <v>0</v>
      </c>
      <c r="V2" s="10" t="s">
        <v>38</v>
      </c>
      <c r="W2" s="11" t="s">
        <v>132</v>
      </c>
    </row>
    <row r="3" spans="1:23" x14ac:dyDescent="0.25">
      <c r="A3" s="7" t="s">
        <v>23</v>
      </c>
      <c r="B3" s="22" t="s">
        <v>101</v>
      </c>
      <c r="C3" s="23" t="s">
        <v>42</v>
      </c>
      <c r="D3" s="8" t="s">
        <v>26</v>
      </c>
      <c r="E3" s="8" t="s">
        <v>68</v>
      </c>
      <c r="F3" s="8" t="s">
        <v>126</v>
      </c>
      <c r="G3" s="8" t="s">
        <v>131</v>
      </c>
      <c r="H3" s="8"/>
      <c r="I3" s="8"/>
      <c r="J3" s="8">
        <v>5</v>
      </c>
      <c r="K3" s="9">
        <v>46037</v>
      </c>
      <c r="L3" s="9">
        <v>46073</v>
      </c>
      <c r="M3" s="9">
        <f t="shared" ref="M3:M30" si="0">+L3+(365*14)</f>
        <v>51183</v>
      </c>
      <c r="N3" s="8"/>
      <c r="O3" s="8"/>
      <c r="P3" s="13">
        <v>15432647.231097704</v>
      </c>
      <c r="Q3" s="8" t="s">
        <v>24</v>
      </c>
      <c r="R3" s="13">
        <v>3000000</v>
      </c>
      <c r="S3" s="13">
        <v>0</v>
      </c>
      <c r="T3" s="13">
        <v>0</v>
      </c>
      <c r="U3" s="13">
        <v>0</v>
      </c>
      <c r="V3" s="10" t="s">
        <v>38</v>
      </c>
      <c r="W3" s="11" t="s">
        <v>132</v>
      </c>
    </row>
    <row r="4" spans="1:23" x14ac:dyDescent="0.25">
      <c r="A4" s="7" t="s">
        <v>23</v>
      </c>
      <c r="B4" s="22" t="s">
        <v>102</v>
      </c>
      <c r="C4" s="23" t="s">
        <v>83</v>
      </c>
      <c r="D4" s="8" t="s">
        <v>26</v>
      </c>
      <c r="E4" s="8" t="s">
        <v>52</v>
      </c>
      <c r="F4" s="8" t="s">
        <v>126</v>
      </c>
      <c r="G4" s="8" t="s">
        <v>131</v>
      </c>
      <c r="H4" s="8"/>
      <c r="I4" s="8"/>
      <c r="J4" s="8">
        <v>5</v>
      </c>
      <c r="K4" s="9">
        <v>46037</v>
      </c>
      <c r="L4" s="9">
        <v>46073</v>
      </c>
      <c r="M4" s="9">
        <f t="shared" si="0"/>
        <v>51183</v>
      </c>
      <c r="N4" s="8"/>
      <c r="O4" s="8"/>
      <c r="P4" s="13">
        <v>19926039</v>
      </c>
      <c r="Q4" s="8" t="s">
        <v>24</v>
      </c>
      <c r="R4" s="13">
        <v>4034310</v>
      </c>
      <c r="S4" s="13">
        <v>0</v>
      </c>
      <c r="T4" s="13">
        <v>0</v>
      </c>
      <c r="U4" s="13">
        <v>0</v>
      </c>
      <c r="V4" s="10" t="s">
        <v>38</v>
      </c>
      <c r="W4" s="11" t="s">
        <v>132</v>
      </c>
    </row>
    <row r="5" spans="1:23" x14ac:dyDescent="0.25">
      <c r="A5" s="7" t="s">
        <v>23</v>
      </c>
      <c r="B5" s="22" t="s">
        <v>103</v>
      </c>
      <c r="C5" s="23" t="s">
        <v>84</v>
      </c>
      <c r="D5" s="8" t="s">
        <v>26</v>
      </c>
      <c r="E5" s="8" t="s">
        <v>76</v>
      </c>
      <c r="F5" s="8" t="s">
        <v>126</v>
      </c>
      <c r="G5" s="8" t="s">
        <v>131</v>
      </c>
      <c r="H5" s="8"/>
      <c r="I5" s="8"/>
      <c r="J5" s="8">
        <v>5</v>
      </c>
      <c r="K5" s="9">
        <v>46037</v>
      </c>
      <c r="L5" s="9">
        <v>46073</v>
      </c>
      <c r="M5" s="9">
        <f t="shared" si="0"/>
        <v>51183</v>
      </c>
      <c r="N5" s="8"/>
      <c r="O5" s="8"/>
      <c r="P5" s="13">
        <v>48470818</v>
      </c>
      <c r="Q5" s="8" t="s">
        <v>24</v>
      </c>
      <c r="R5" s="13">
        <v>31252</v>
      </c>
      <c r="S5" s="13">
        <v>0</v>
      </c>
      <c r="T5" s="13">
        <v>0</v>
      </c>
      <c r="U5" s="13">
        <v>0</v>
      </c>
      <c r="V5" s="10" t="s">
        <v>38</v>
      </c>
      <c r="W5" s="11" t="s">
        <v>132</v>
      </c>
    </row>
    <row r="6" spans="1:23" x14ac:dyDescent="0.25">
      <c r="A6" s="7" t="s">
        <v>23</v>
      </c>
      <c r="B6" s="22" t="s">
        <v>104</v>
      </c>
      <c r="C6" s="23" t="s">
        <v>44</v>
      </c>
      <c r="D6" s="8" t="s">
        <v>28</v>
      </c>
      <c r="E6" s="8" t="s">
        <v>71</v>
      </c>
      <c r="F6" s="8" t="s">
        <v>126</v>
      </c>
      <c r="G6" s="8" t="s">
        <v>131</v>
      </c>
      <c r="H6" s="8"/>
      <c r="I6" s="8"/>
      <c r="J6" s="8">
        <v>5</v>
      </c>
      <c r="K6" s="9">
        <v>46037</v>
      </c>
      <c r="L6" s="9">
        <v>46073</v>
      </c>
      <c r="M6" s="9">
        <f t="shared" si="0"/>
        <v>51183</v>
      </c>
      <c r="N6" s="8"/>
      <c r="O6" s="8"/>
      <c r="P6" s="13">
        <v>2850037.2800000105</v>
      </c>
      <c r="Q6" s="8" t="s">
        <v>24</v>
      </c>
      <c r="R6" s="13">
        <v>0</v>
      </c>
      <c r="S6" s="13">
        <v>0</v>
      </c>
      <c r="T6" s="13">
        <v>0</v>
      </c>
      <c r="U6" s="13">
        <v>0</v>
      </c>
      <c r="V6" s="10" t="s">
        <v>38</v>
      </c>
      <c r="W6" s="11" t="s">
        <v>132</v>
      </c>
    </row>
    <row r="7" spans="1:23" x14ac:dyDescent="0.25">
      <c r="A7" s="7" t="s">
        <v>23</v>
      </c>
      <c r="B7" s="22" t="s">
        <v>105</v>
      </c>
      <c r="C7" s="23" t="s">
        <v>87</v>
      </c>
      <c r="D7" s="8" t="s">
        <v>28</v>
      </c>
      <c r="E7" s="8" t="s">
        <v>53</v>
      </c>
      <c r="F7" s="8" t="s">
        <v>126</v>
      </c>
      <c r="G7" s="8" t="s">
        <v>131</v>
      </c>
      <c r="H7" s="8"/>
      <c r="I7" s="8"/>
      <c r="J7" s="8">
        <v>5</v>
      </c>
      <c r="K7" s="9">
        <v>46037</v>
      </c>
      <c r="L7" s="9">
        <v>46073</v>
      </c>
      <c r="M7" s="9">
        <f t="shared" si="0"/>
        <v>51183</v>
      </c>
      <c r="N7" s="8"/>
      <c r="O7" s="8"/>
      <c r="P7" s="13">
        <v>907590.578125</v>
      </c>
      <c r="Q7" s="8" t="s">
        <v>24</v>
      </c>
      <c r="R7" s="13">
        <v>0</v>
      </c>
      <c r="S7" s="13">
        <v>0</v>
      </c>
      <c r="T7" s="13">
        <v>0</v>
      </c>
      <c r="U7" s="13">
        <v>0</v>
      </c>
      <c r="V7" s="10" t="s">
        <v>38</v>
      </c>
      <c r="W7" s="11" t="s">
        <v>132</v>
      </c>
    </row>
    <row r="8" spans="1:23" x14ac:dyDescent="0.25">
      <c r="A8" s="7" t="s">
        <v>23</v>
      </c>
      <c r="B8" s="22" t="s">
        <v>106</v>
      </c>
      <c r="C8" s="23" t="s">
        <v>85</v>
      </c>
      <c r="D8" s="8" t="s">
        <v>28</v>
      </c>
      <c r="E8" s="8" t="s">
        <v>70</v>
      </c>
      <c r="F8" s="8" t="s">
        <v>126</v>
      </c>
      <c r="G8" s="8" t="s">
        <v>131</v>
      </c>
      <c r="H8" s="8"/>
      <c r="I8" s="8"/>
      <c r="J8" s="8">
        <v>5</v>
      </c>
      <c r="K8" s="9">
        <v>46037</v>
      </c>
      <c r="L8" s="9">
        <v>46073</v>
      </c>
      <c r="M8" s="9">
        <f t="shared" si="0"/>
        <v>51183</v>
      </c>
      <c r="N8" s="8"/>
      <c r="O8" s="8"/>
      <c r="P8" s="13">
        <v>414048</v>
      </c>
      <c r="Q8" s="8" t="s">
        <v>24</v>
      </c>
      <c r="R8" s="13">
        <v>0</v>
      </c>
      <c r="S8" s="13">
        <v>0</v>
      </c>
      <c r="T8" s="13">
        <v>0</v>
      </c>
      <c r="U8" s="13">
        <v>0</v>
      </c>
      <c r="V8" s="10" t="s">
        <v>38</v>
      </c>
      <c r="W8" s="11" t="s">
        <v>132</v>
      </c>
    </row>
    <row r="9" spans="1:23" x14ac:dyDescent="0.25">
      <c r="A9" s="7" t="s">
        <v>23</v>
      </c>
      <c r="B9" s="22" t="s">
        <v>107</v>
      </c>
      <c r="C9" s="23" t="s">
        <v>86</v>
      </c>
      <c r="D9" s="14" t="s">
        <v>82</v>
      </c>
      <c r="E9" s="8" t="s">
        <v>63</v>
      </c>
      <c r="F9" s="8" t="s">
        <v>126</v>
      </c>
      <c r="G9" s="8" t="s">
        <v>131</v>
      </c>
      <c r="H9" s="8"/>
      <c r="I9" s="8"/>
      <c r="J9" s="8">
        <v>5</v>
      </c>
      <c r="K9" s="9">
        <v>46037</v>
      </c>
      <c r="L9" s="9">
        <v>46073</v>
      </c>
      <c r="M9" s="9">
        <f t="shared" si="0"/>
        <v>51183</v>
      </c>
      <c r="N9" s="8"/>
      <c r="O9" s="8"/>
      <c r="P9" s="13">
        <v>21050920</v>
      </c>
      <c r="Q9" s="8" t="s">
        <v>24</v>
      </c>
      <c r="R9" s="13">
        <v>0</v>
      </c>
      <c r="S9" s="13">
        <v>0</v>
      </c>
      <c r="T9" s="13">
        <v>0</v>
      </c>
      <c r="U9" s="13">
        <v>0</v>
      </c>
      <c r="V9" s="10" t="s">
        <v>38</v>
      </c>
      <c r="W9" s="11" t="s">
        <v>132</v>
      </c>
    </row>
    <row r="10" spans="1:23" x14ac:dyDescent="0.25">
      <c r="A10" s="7" t="s">
        <v>23</v>
      </c>
      <c r="B10" s="22" t="s">
        <v>108</v>
      </c>
      <c r="C10" s="23" t="s">
        <v>41</v>
      </c>
      <c r="D10" s="8" t="s">
        <v>34</v>
      </c>
      <c r="E10" s="8" t="s">
        <v>67</v>
      </c>
      <c r="F10" s="8" t="s">
        <v>127</v>
      </c>
      <c r="G10" s="8" t="s">
        <v>131</v>
      </c>
      <c r="H10" s="8"/>
      <c r="I10" s="8"/>
      <c r="J10" s="8">
        <v>5</v>
      </c>
      <c r="K10" s="9">
        <v>46037</v>
      </c>
      <c r="L10" s="9">
        <v>46073</v>
      </c>
      <c r="M10" s="9">
        <f t="shared" si="0"/>
        <v>51183</v>
      </c>
      <c r="N10" s="8"/>
      <c r="O10" s="8"/>
      <c r="P10" s="13">
        <v>485791.20967741986</v>
      </c>
      <c r="Q10" s="8" t="s">
        <v>24</v>
      </c>
      <c r="R10" s="13">
        <v>0</v>
      </c>
      <c r="S10" s="13">
        <v>0</v>
      </c>
      <c r="T10" s="13">
        <v>0</v>
      </c>
      <c r="U10" s="13">
        <v>0</v>
      </c>
      <c r="V10" s="10" t="s">
        <v>38</v>
      </c>
      <c r="W10" s="11" t="s">
        <v>132</v>
      </c>
    </row>
    <row r="11" spans="1:23" x14ac:dyDescent="0.25">
      <c r="A11" s="7" t="s">
        <v>23</v>
      </c>
      <c r="B11" s="22" t="s">
        <v>109</v>
      </c>
      <c r="C11" s="23" t="s">
        <v>88</v>
      </c>
      <c r="D11" s="8" t="s">
        <v>79</v>
      </c>
      <c r="E11" s="8" t="s">
        <v>51</v>
      </c>
      <c r="F11" s="8" t="s">
        <v>126</v>
      </c>
      <c r="G11" s="8" t="s">
        <v>131</v>
      </c>
      <c r="H11" s="8"/>
      <c r="I11" s="8"/>
      <c r="J11" s="8">
        <v>5</v>
      </c>
      <c r="K11" s="9">
        <v>46037</v>
      </c>
      <c r="L11" s="9">
        <v>46073</v>
      </c>
      <c r="M11" s="9">
        <f t="shared" si="0"/>
        <v>51183</v>
      </c>
      <c r="N11" s="8"/>
      <c r="O11" s="8"/>
      <c r="P11" s="13">
        <v>3275627.32</v>
      </c>
      <c r="Q11" s="8" t="s">
        <v>24</v>
      </c>
      <c r="R11" s="13">
        <v>0</v>
      </c>
      <c r="S11" s="13">
        <v>0</v>
      </c>
      <c r="T11" s="13">
        <v>0</v>
      </c>
      <c r="U11" s="13">
        <v>0</v>
      </c>
      <c r="V11" s="10" t="s">
        <v>38</v>
      </c>
      <c r="W11" s="11" t="s">
        <v>132</v>
      </c>
    </row>
    <row r="12" spans="1:23" x14ac:dyDescent="0.25">
      <c r="A12" s="7" t="s">
        <v>23</v>
      </c>
      <c r="B12" s="22" t="s">
        <v>110</v>
      </c>
      <c r="C12" s="23" t="s">
        <v>89</v>
      </c>
      <c r="D12" s="8" t="s">
        <v>33</v>
      </c>
      <c r="E12" s="8" t="s">
        <v>59</v>
      </c>
      <c r="F12" s="8" t="s">
        <v>126</v>
      </c>
      <c r="G12" s="8" t="s">
        <v>131</v>
      </c>
      <c r="H12" s="8"/>
      <c r="I12" s="8"/>
      <c r="J12" s="8">
        <v>5</v>
      </c>
      <c r="K12" s="9">
        <v>46037</v>
      </c>
      <c r="L12" s="9">
        <v>46073</v>
      </c>
      <c r="M12" s="9">
        <f t="shared" si="0"/>
        <v>51183</v>
      </c>
      <c r="N12" s="8"/>
      <c r="O12" s="8"/>
      <c r="P12" s="13">
        <v>7424810.69000002</v>
      </c>
      <c r="Q12" s="8" t="s">
        <v>24</v>
      </c>
      <c r="R12" s="13">
        <v>0</v>
      </c>
      <c r="S12" s="13">
        <v>0</v>
      </c>
      <c r="T12" s="13">
        <v>0</v>
      </c>
      <c r="U12" s="13">
        <v>0</v>
      </c>
      <c r="V12" s="10" t="s">
        <v>38</v>
      </c>
      <c r="W12" s="11" t="s">
        <v>132</v>
      </c>
    </row>
    <row r="13" spans="1:23" x14ac:dyDescent="0.25">
      <c r="A13" s="7" t="s">
        <v>23</v>
      </c>
      <c r="B13" s="22" t="s">
        <v>111</v>
      </c>
      <c r="C13" s="23" t="s">
        <v>90</v>
      </c>
      <c r="D13" s="8" t="s">
        <v>35</v>
      </c>
      <c r="E13" s="8" t="s">
        <v>56</v>
      </c>
      <c r="F13" s="8" t="s">
        <v>126</v>
      </c>
      <c r="G13" s="8" t="s">
        <v>131</v>
      </c>
      <c r="H13" s="8"/>
      <c r="I13" s="8"/>
      <c r="J13" s="8">
        <v>5</v>
      </c>
      <c r="K13" s="9">
        <v>46037</v>
      </c>
      <c r="L13" s="9">
        <v>46073</v>
      </c>
      <c r="M13" s="9">
        <f t="shared" si="0"/>
        <v>51183</v>
      </c>
      <c r="N13" s="8"/>
      <c r="O13" s="8"/>
      <c r="P13" s="13">
        <v>14515691.4</v>
      </c>
      <c r="Q13" s="8" t="s">
        <v>24</v>
      </c>
      <c r="R13" s="13">
        <v>0</v>
      </c>
      <c r="S13" s="13">
        <v>0</v>
      </c>
      <c r="T13" s="13">
        <v>0</v>
      </c>
      <c r="U13" s="13">
        <v>0</v>
      </c>
      <c r="V13" s="10" t="s">
        <v>38</v>
      </c>
      <c r="W13" s="11" t="s">
        <v>132</v>
      </c>
    </row>
    <row r="14" spans="1:23" x14ac:dyDescent="0.25">
      <c r="A14" s="7" t="s">
        <v>23</v>
      </c>
      <c r="B14" s="22" t="s">
        <v>112</v>
      </c>
      <c r="C14" s="23" t="s">
        <v>91</v>
      </c>
      <c r="D14" s="8" t="s">
        <v>35</v>
      </c>
      <c r="E14" s="8" t="s">
        <v>58</v>
      </c>
      <c r="F14" s="8" t="s">
        <v>126</v>
      </c>
      <c r="G14" s="8" t="s">
        <v>131</v>
      </c>
      <c r="H14" s="8"/>
      <c r="I14" s="8"/>
      <c r="J14" s="8">
        <v>5</v>
      </c>
      <c r="K14" s="9">
        <v>46037</v>
      </c>
      <c r="L14" s="9">
        <v>46073</v>
      </c>
      <c r="M14" s="9">
        <f t="shared" si="0"/>
        <v>51183</v>
      </c>
      <c r="N14" s="8"/>
      <c r="O14" s="8"/>
      <c r="P14" s="13">
        <v>12855222</v>
      </c>
      <c r="Q14" s="8" t="s">
        <v>24</v>
      </c>
      <c r="R14" s="13">
        <v>0</v>
      </c>
      <c r="S14" s="13">
        <v>0</v>
      </c>
      <c r="T14" s="13">
        <v>0</v>
      </c>
      <c r="U14" s="13">
        <v>0</v>
      </c>
      <c r="V14" s="10" t="s">
        <v>38</v>
      </c>
      <c r="W14" s="11" t="s">
        <v>132</v>
      </c>
    </row>
    <row r="15" spans="1:23" x14ac:dyDescent="0.25">
      <c r="A15" s="7" t="s">
        <v>23</v>
      </c>
      <c r="B15" s="22" t="s">
        <v>128</v>
      </c>
      <c r="C15" s="23" t="s">
        <v>46</v>
      </c>
      <c r="D15" s="8" t="s">
        <v>31</v>
      </c>
      <c r="E15" s="8" t="s">
        <v>73</v>
      </c>
      <c r="F15" s="8" t="s">
        <v>126</v>
      </c>
      <c r="G15" s="8" t="s">
        <v>131</v>
      </c>
      <c r="H15" s="8"/>
      <c r="I15" s="8"/>
      <c r="J15" s="8">
        <v>5</v>
      </c>
      <c r="K15" s="9">
        <v>46037</v>
      </c>
      <c r="L15" s="9">
        <v>46073</v>
      </c>
      <c r="M15" s="9">
        <f t="shared" si="0"/>
        <v>51183</v>
      </c>
      <c r="N15" s="8"/>
      <c r="O15" s="8"/>
      <c r="P15" s="13">
        <v>10375188.605820123</v>
      </c>
      <c r="Q15" s="8" t="s">
        <v>24</v>
      </c>
      <c r="R15" s="13">
        <v>0</v>
      </c>
      <c r="S15" s="13">
        <v>0</v>
      </c>
      <c r="T15" s="13">
        <v>0</v>
      </c>
      <c r="U15" s="13">
        <v>0</v>
      </c>
      <c r="V15" s="10" t="s">
        <v>38</v>
      </c>
      <c r="W15" s="11" t="s">
        <v>132</v>
      </c>
    </row>
    <row r="16" spans="1:23" x14ac:dyDescent="0.25">
      <c r="A16" s="7" t="s">
        <v>23</v>
      </c>
      <c r="B16" s="22" t="s">
        <v>129</v>
      </c>
      <c r="C16" s="23" t="s">
        <v>92</v>
      </c>
      <c r="D16" s="8" t="s">
        <v>31</v>
      </c>
      <c r="E16" s="8" t="s">
        <v>57</v>
      </c>
      <c r="F16" s="8" t="s">
        <v>126</v>
      </c>
      <c r="G16" s="8" t="s">
        <v>131</v>
      </c>
      <c r="H16" s="8"/>
      <c r="I16" s="8"/>
      <c r="J16" s="8">
        <v>5</v>
      </c>
      <c r="K16" s="9">
        <v>46037</v>
      </c>
      <c r="L16" s="9">
        <v>46073</v>
      </c>
      <c r="M16" s="9">
        <f t="shared" si="0"/>
        <v>51183</v>
      </c>
      <c r="N16" s="8"/>
      <c r="O16" s="8"/>
      <c r="P16" s="13">
        <v>1266910.5</v>
      </c>
      <c r="Q16" s="8" t="s">
        <v>24</v>
      </c>
      <c r="R16" s="13">
        <v>0</v>
      </c>
      <c r="S16" s="13">
        <v>0</v>
      </c>
      <c r="T16" s="13">
        <v>0</v>
      </c>
      <c r="U16" s="13">
        <v>0</v>
      </c>
      <c r="V16" s="10" t="s">
        <v>38</v>
      </c>
      <c r="W16" s="11" t="s">
        <v>132</v>
      </c>
    </row>
    <row r="17" spans="1:23" x14ac:dyDescent="0.25">
      <c r="A17" s="7" t="s">
        <v>23</v>
      </c>
      <c r="B17" s="22" t="s">
        <v>130</v>
      </c>
      <c r="C17" s="23" t="s">
        <v>93</v>
      </c>
      <c r="D17" s="8" t="s">
        <v>31</v>
      </c>
      <c r="E17" s="8" t="s">
        <v>60</v>
      </c>
      <c r="F17" s="8" t="s">
        <v>126</v>
      </c>
      <c r="G17" s="8" t="s">
        <v>131</v>
      </c>
      <c r="H17" s="8"/>
      <c r="I17" s="8"/>
      <c r="J17" s="8">
        <v>5</v>
      </c>
      <c r="K17" s="9">
        <v>46037</v>
      </c>
      <c r="L17" s="9">
        <v>46073</v>
      </c>
      <c r="M17" s="9">
        <f t="shared" si="0"/>
        <v>51183</v>
      </c>
      <c r="N17" s="8"/>
      <c r="O17" s="8"/>
      <c r="P17" s="13">
        <v>1639699.15</v>
      </c>
      <c r="Q17" s="8" t="s">
        <v>24</v>
      </c>
      <c r="R17" s="13">
        <v>0</v>
      </c>
      <c r="S17" s="13">
        <v>0</v>
      </c>
      <c r="T17" s="13">
        <v>0</v>
      </c>
      <c r="U17" s="13">
        <v>0</v>
      </c>
      <c r="V17" s="10" t="s">
        <v>38</v>
      </c>
      <c r="W17" s="11" t="s">
        <v>132</v>
      </c>
    </row>
    <row r="18" spans="1:23" x14ac:dyDescent="0.25">
      <c r="A18" s="7" t="s">
        <v>23</v>
      </c>
      <c r="B18" s="22" t="s">
        <v>113</v>
      </c>
      <c r="C18" s="23" t="s">
        <v>49</v>
      </c>
      <c r="D18" s="8" t="s">
        <v>25</v>
      </c>
      <c r="E18" s="8" t="s">
        <v>75</v>
      </c>
      <c r="F18" s="8" t="s">
        <v>126</v>
      </c>
      <c r="G18" s="8" t="s">
        <v>131</v>
      </c>
      <c r="H18" s="8"/>
      <c r="I18" s="8"/>
      <c r="J18" s="8">
        <v>5</v>
      </c>
      <c r="K18" s="9">
        <v>46037</v>
      </c>
      <c r="L18" s="9">
        <v>46073</v>
      </c>
      <c r="M18" s="9">
        <f t="shared" si="0"/>
        <v>51183</v>
      </c>
      <c r="N18" s="8"/>
      <c r="O18" s="8"/>
      <c r="P18" s="13">
        <v>91380356.469999716</v>
      </c>
      <c r="Q18" s="8" t="s">
        <v>24</v>
      </c>
      <c r="R18" s="13">
        <v>0</v>
      </c>
      <c r="S18" s="13">
        <v>0</v>
      </c>
      <c r="T18" s="13">
        <v>0</v>
      </c>
      <c r="U18" s="13">
        <v>0</v>
      </c>
      <c r="V18" s="10" t="s">
        <v>38</v>
      </c>
      <c r="W18" s="11" t="s">
        <v>132</v>
      </c>
    </row>
    <row r="19" spans="1:23" x14ac:dyDescent="0.25">
      <c r="A19" s="7" t="s">
        <v>23</v>
      </c>
      <c r="B19" s="22" t="s">
        <v>114</v>
      </c>
      <c r="C19" s="23" t="s">
        <v>48</v>
      </c>
      <c r="D19" s="8" t="s">
        <v>29</v>
      </c>
      <c r="E19" s="8" t="s">
        <v>74</v>
      </c>
      <c r="F19" s="8" t="s">
        <v>126</v>
      </c>
      <c r="G19" s="8" t="s">
        <v>131</v>
      </c>
      <c r="H19" s="8"/>
      <c r="I19" s="8"/>
      <c r="J19" s="8">
        <v>5</v>
      </c>
      <c r="K19" s="9">
        <v>46037</v>
      </c>
      <c r="L19" s="9">
        <v>46073</v>
      </c>
      <c r="M19" s="9">
        <f t="shared" si="0"/>
        <v>51183</v>
      </c>
      <c r="N19" s="8"/>
      <c r="O19" s="8"/>
      <c r="P19" s="13">
        <v>136188000</v>
      </c>
      <c r="Q19" s="8" t="s">
        <v>24</v>
      </c>
      <c r="R19" s="13">
        <v>0</v>
      </c>
      <c r="S19" s="13">
        <v>0</v>
      </c>
      <c r="T19" s="13">
        <v>0</v>
      </c>
      <c r="U19" s="13">
        <v>0</v>
      </c>
      <c r="V19" s="10" t="s">
        <v>38</v>
      </c>
      <c r="W19" s="11" t="s">
        <v>132</v>
      </c>
    </row>
    <row r="20" spans="1:23" x14ac:dyDescent="0.25">
      <c r="A20" s="7" t="s">
        <v>23</v>
      </c>
      <c r="B20" s="22" t="s">
        <v>115</v>
      </c>
      <c r="C20" s="23" t="s">
        <v>39</v>
      </c>
      <c r="D20" s="8" t="s">
        <v>29</v>
      </c>
      <c r="E20" s="8" t="s">
        <v>65</v>
      </c>
      <c r="F20" s="8" t="s">
        <v>126</v>
      </c>
      <c r="G20" s="8" t="s">
        <v>131</v>
      </c>
      <c r="H20" s="8"/>
      <c r="I20" s="8"/>
      <c r="J20" s="8">
        <v>5</v>
      </c>
      <c r="K20" s="9">
        <v>46037</v>
      </c>
      <c r="L20" s="9">
        <v>46073</v>
      </c>
      <c r="M20" s="9">
        <f t="shared" si="0"/>
        <v>51183</v>
      </c>
      <c r="N20" s="8"/>
      <c r="O20" s="8"/>
      <c r="P20" s="6">
        <v>4405100.2792507261</v>
      </c>
      <c r="Q20" s="8" t="s">
        <v>24</v>
      </c>
      <c r="R20" s="6">
        <v>3738668</v>
      </c>
      <c r="S20" s="6">
        <v>0</v>
      </c>
      <c r="T20" s="6">
        <v>0</v>
      </c>
      <c r="U20" s="6">
        <v>0</v>
      </c>
      <c r="V20" s="10" t="s">
        <v>38</v>
      </c>
      <c r="W20" s="11" t="s">
        <v>132</v>
      </c>
    </row>
    <row r="21" spans="1:23" x14ac:dyDescent="0.25">
      <c r="A21" s="7" t="s">
        <v>23</v>
      </c>
      <c r="B21" s="22" t="s">
        <v>116</v>
      </c>
      <c r="C21" s="23" t="s">
        <v>47</v>
      </c>
      <c r="D21" s="8" t="s">
        <v>36</v>
      </c>
      <c r="E21" s="8" t="s">
        <v>80</v>
      </c>
      <c r="F21" s="8" t="s">
        <v>126</v>
      </c>
      <c r="G21" s="8" t="s">
        <v>131</v>
      </c>
      <c r="H21" s="8"/>
      <c r="I21" s="8"/>
      <c r="J21" s="8">
        <v>5</v>
      </c>
      <c r="K21" s="9">
        <v>46037</v>
      </c>
      <c r="L21" s="9">
        <v>46073</v>
      </c>
      <c r="M21" s="9">
        <f t="shared" si="0"/>
        <v>51183</v>
      </c>
      <c r="N21" s="8"/>
      <c r="O21" s="8"/>
      <c r="P21" s="13">
        <v>25825372.970000144</v>
      </c>
      <c r="Q21" s="8" t="s">
        <v>24</v>
      </c>
      <c r="R21" s="13">
        <v>0</v>
      </c>
      <c r="S21" s="13">
        <v>0</v>
      </c>
      <c r="T21" s="13">
        <v>0</v>
      </c>
      <c r="U21" s="13">
        <v>0</v>
      </c>
      <c r="V21" s="10" t="s">
        <v>38</v>
      </c>
      <c r="W21" s="11" t="s">
        <v>132</v>
      </c>
    </row>
    <row r="22" spans="1:23" x14ac:dyDescent="0.25">
      <c r="A22" s="7" t="s">
        <v>23</v>
      </c>
      <c r="B22" s="22" t="s">
        <v>117</v>
      </c>
      <c r="C22" s="23" t="s">
        <v>45</v>
      </c>
      <c r="D22" s="8" t="s">
        <v>32</v>
      </c>
      <c r="E22" s="8" t="s">
        <v>72</v>
      </c>
      <c r="F22" s="8" t="s">
        <v>126</v>
      </c>
      <c r="G22" s="8" t="s">
        <v>131</v>
      </c>
      <c r="H22" s="8"/>
      <c r="I22" s="8"/>
      <c r="J22" s="8">
        <v>5</v>
      </c>
      <c r="K22" s="9">
        <v>46037</v>
      </c>
      <c r="L22" s="9">
        <v>46073</v>
      </c>
      <c r="M22" s="9">
        <f t="shared" si="0"/>
        <v>51183</v>
      </c>
      <c r="N22" s="8"/>
      <c r="O22" s="8"/>
      <c r="P22" s="13">
        <v>221743.42743988681</v>
      </c>
      <c r="Q22" s="8" t="s">
        <v>24</v>
      </c>
      <c r="R22" s="13">
        <f>+(P22/0.75)-P22</f>
        <v>73914.475813295605</v>
      </c>
      <c r="S22" s="13">
        <v>0</v>
      </c>
      <c r="T22" s="13">
        <v>0</v>
      </c>
      <c r="U22" s="13">
        <v>0</v>
      </c>
      <c r="V22" s="10" t="s">
        <v>38</v>
      </c>
      <c r="W22" s="11" t="s">
        <v>132</v>
      </c>
    </row>
    <row r="23" spans="1:23" x14ac:dyDescent="0.25">
      <c r="A23" s="7" t="s">
        <v>23</v>
      </c>
      <c r="B23" s="22" t="s">
        <v>118</v>
      </c>
      <c r="C23" s="23" t="s">
        <v>43</v>
      </c>
      <c r="D23" s="8" t="s">
        <v>32</v>
      </c>
      <c r="E23" s="8" t="s">
        <v>69</v>
      </c>
      <c r="F23" s="8" t="s">
        <v>126</v>
      </c>
      <c r="G23" s="8" t="s">
        <v>131</v>
      </c>
      <c r="H23" s="8"/>
      <c r="I23" s="8"/>
      <c r="J23" s="8">
        <v>5</v>
      </c>
      <c r="K23" s="9">
        <v>46037</v>
      </c>
      <c r="L23" s="9">
        <v>46073</v>
      </c>
      <c r="M23" s="9">
        <f t="shared" si="0"/>
        <v>51183</v>
      </c>
      <c r="N23" s="8"/>
      <c r="O23" s="8"/>
      <c r="P23" s="13">
        <v>85157160.468052834</v>
      </c>
      <c r="Q23" s="8" t="s">
        <v>24</v>
      </c>
      <c r="R23" s="13">
        <f>+(P23/0.75)-P23</f>
        <v>28385720.156017616</v>
      </c>
      <c r="S23" s="13">
        <v>0</v>
      </c>
      <c r="T23" s="13">
        <v>0</v>
      </c>
      <c r="U23" s="13">
        <v>0</v>
      </c>
      <c r="V23" s="10" t="s">
        <v>38</v>
      </c>
      <c r="W23" s="11" t="s">
        <v>132</v>
      </c>
    </row>
    <row r="24" spans="1:23" x14ac:dyDescent="0.25">
      <c r="A24" s="7" t="s">
        <v>23</v>
      </c>
      <c r="B24" s="22" t="s">
        <v>119</v>
      </c>
      <c r="C24" s="23" t="s">
        <v>94</v>
      </c>
      <c r="D24" s="8" t="s">
        <v>32</v>
      </c>
      <c r="E24" s="8" t="s">
        <v>55</v>
      </c>
      <c r="F24" s="8" t="s">
        <v>126</v>
      </c>
      <c r="G24" s="8" t="s">
        <v>131</v>
      </c>
      <c r="H24" s="8"/>
      <c r="I24" s="8"/>
      <c r="J24" s="8">
        <v>5</v>
      </c>
      <c r="K24" s="9">
        <v>46037</v>
      </c>
      <c r="L24" s="9">
        <v>46073</v>
      </c>
      <c r="M24" s="9">
        <f t="shared" si="0"/>
        <v>51183</v>
      </c>
      <c r="N24" s="8"/>
      <c r="O24" s="8"/>
      <c r="P24" s="13">
        <v>23222628</v>
      </c>
      <c r="Q24" s="8" t="s">
        <v>24</v>
      </c>
      <c r="R24" s="13">
        <v>0</v>
      </c>
      <c r="S24" s="13">
        <v>0</v>
      </c>
      <c r="T24" s="13">
        <v>0</v>
      </c>
      <c r="U24" s="13">
        <v>0</v>
      </c>
      <c r="V24" s="10" t="s">
        <v>38</v>
      </c>
      <c r="W24" s="11" t="s">
        <v>132</v>
      </c>
    </row>
    <row r="25" spans="1:23" x14ac:dyDescent="0.25">
      <c r="A25" s="7" t="s">
        <v>23</v>
      </c>
      <c r="B25" s="22" t="s">
        <v>120</v>
      </c>
      <c r="C25" s="23" t="s">
        <v>95</v>
      </c>
      <c r="D25" s="14" t="s">
        <v>81</v>
      </c>
      <c r="E25" s="8" t="s">
        <v>61</v>
      </c>
      <c r="F25" s="8" t="s">
        <v>126</v>
      </c>
      <c r="G25" s="8" t="s">
        <v>131</v>
      </c>
      <c r="H25" s="8"/>
      <c r="I25" s="8"/>
      <c r="J25" s="8">
        <v>5</v>
      </c>
      <c r="K25" s="9">
        <v>46037</v>
      </c>
      <c r="L25" s="9">
        <v>46073</v>
      </c>
      <c r="M25" s="9">
        <f t="shared" si="0"/>
        <v>51183</v>
      </c>
      <c r="N25" s="8"/>
      <c r="O25" s="8"/>
      <c r="P25" s="13">
        <v>16217799.789999999</v>
      </c>
      <c r="Q25" s="8" t="s">
        <v>24</v>
      </c>
      <c r="R25" s="13">
        <v>0</v>
      </c>
      <c r="S25" s="13">
        <v>0</v>
      </c>
      <c r="T25" s="13">
        <v>0</v>
      </c>
      <c r="U25" s="13">
        <v>0</v>
      </c>
      <c r="V25" s="10" t="s">
        <v>38</v>
      </c>
      <c r="W25" s="11" t="s">
        <v>132</v>
      </c>
    </row>
    <row r="26" spans="1:23" x14ac:dyDescent="0.25">
      <c r="A26" s="7" t="s">
        <v>23</v>
      </c>
      <c r="B26" s="22" t="s">
        <v>121</v>
      </c>
      <c r="C26" s="23" t="s">
        <v>50</v>
      </c>
      <c r="D26" s="8" t="s">
        <v>30</v>
      </c>
      <c r="E26" s="8" t="s">
        <v>77</v>
      </c>
      <c r="F26" s="8" t="s">
        <v>126</v>
      </c>
      <c r="G26" s="8" t="s">
        <v>131</v>
      </c>
      <c r="H26" s="8"/>
      <c r="I26" s="8"/>
      <c r="J26" s="8">
        <v>5</v>
      </c>
      <c r="K26" s="9">
        <v>46037</v>
      </c>
      <c r="L26" s="9">
        <v>46073</v>
      </c>
      <c r="M26" s="9">
        <f t="shared" si="0"/>
        <v>51183</v>
      </c>
      <c r="N26" s="8"/>
      <c r="O26" s="8"/>
      <c r="P26" s="13">
        <v>80842906.569545388</v>
      </c>
      <c r="Q26" s="8" t="s">
        <v>24</v>
      </c>
      <c r="R26" s="13">
        <v>0</v>
      </c>
      <c r="S26" s="13">
        <v>0</v>
      </c>
      <c r="T26" s="13">
        <v>0</v>
      </c>
      <c r="U26" s="13">
        <v>0</v>
      </c>
      <c r="V26" s="10" t="s">
        <v>38</v>
      </c>
      <c r="W26" s="11" t="s">
        <v>132</v>
      </c>
    </row>
    <row r="27" spans="1:23" x14ac:dyDescent="0.25">
      <c r="A27" s="7" t="s">
        <v>23</v>
      </c>
      <c r="B27" s="22" t="s">
        <v>122</v>
      </c>
      <c r="C27" s="23" t="s">
        <v>96</v>
      </c>
      <c r="D27" s="8" t="s">
        <v>30</v>
      </c>
      <c r="E27" s="8" t="s">
        <v>78</v>
      </c>
      <c r="F27" s="8" t="s">
        <v>126</v>
      </c>
      <c r="G27" s="8" t="s">
        <v>131</v>
      </c>
      <c r="H27" s="8"/>
      <c r="I27" s="8"/>
      <c r="J27" s="8">
        <v>5</v>
      </c>
      <c r="K27" s="9">
        <v>46037</v>
      </c>
      <c r="L27" s="9">
        <v>46073</v>
      </c>
      <c r="M27" s="9">
        <f t="shared" si="0"/>
        <v>51183</v>
      </c>
      <c r="N27" s="8"/>
      <c r="O27" s="8"/>
      <c r="P27" s="13">
        <v>46591601.837000005</v>
      </c>
      <c r="Q27" s="8" t="s">
        <v>24</v>
      </c>
      <c r="R27" s="13">
        <v>0</v>
      </c>
      <c r="S27" s="13">
        <v>0</v>
      </c>
      <c r="T27" s="13">
        <v>0</v>
      </c>
      <c r="U27" s="13">
        <v>0</v>
      </c>
      <c r="V27" s="10" t="s">
        <v>38</v>
      </c>
      <c r="W27" s="11" t="s">
        <v>132</v>
      </c>
    </row>
    <row r="28" spans="1:23" x14ac:dyDescent="0.25">
      <c r="A28" s="7" t="s">
        <v>23</v>
      </c>
      <c r="B28" s="22" t="s">
        <v>123</v>
      </c>
      <c r="C28" s="23" t="s">
        <v>97</v>
      </c>
      <c r="D28" s="8" t="s">
        <v>37</v>
      </c>
      <c r="E28" s="8" t="s">
        <v>64</v>
      </c>
      <c r="F28" s="8" t="s">
        <v>127</v>
      </c>
      <c r="G28" s="8" t="s">
        <v>24</v>
      </c>
      <c r="H28" s="8"/>
      <c r="I28" s="8"/>
      <c r="J28" s="8">
        <v>0</v>
      </c>
      <c r="K28" s="9">
        <v>46037</v>
      </c>
      <c r="L28" s="9">
        <v>46073</v>
      </c>
      <c r="M28" s="9">
        <f t="shared" si="0"/>
        <v>51183</v>
      </c>
      <c r="N28" s="8"/>
      <c r="O28" s="8"/>
      <c r="P28" s="13">
        <v>21621000</v>
      </c>
      <c r="Q28" s="8" t="s">
        <v>24</v>
      </c>
      <c r="R28" s="13">
        <v>0</v>
      </c>
      <c r="S28" s="13">
        <v>0</v>
      </c>
      <c r="T28" s="13">
        <v>0</v>
      </c>
      <c r="U28" s="13">
        <v>0</v>
      </c>
      <c r="V28" s="10" t="s">
        <v>38</v>
      </c>
      <c r="W28" s="11" t="s">
        <v>132</v>
      </c>
    </row>
    <row r="29" spans="1:23" x14ac:dyDescent="0.25">
      <c r="A29" s="7" t="s">
        <v>23</v>
      </c>
      <c r="B29" s="22" t="s">
        <v>124</v>
      </c>
      <c r="C29" s="23" t="s">
        <v>98</v>
      </c>
      <c r="D29" s="8" t="s">
        <v>27</v>
      </c>
      <c r="E29" s="8" t="s">
        <v>54</v>
      </c>
      <c r="F29" s="8" t="s">
        <v>127</v>
      </c>
      <c r="G29" s="8" t="s">
        <v>131</v>
      </c>
      <c r="H29" s="8"/>
      <c r="I29" s="8"/>
      <c r="J29" s="8">
        <v>2</v>
      </c>
      <c r="K29" s="9">
        <v>46037</v>
      </c>
      <c r="L29" s="9">
        <v>46073</v>
      </c>
      <c r="M29" s="9">
        <f t="shared" si="0"/>
        <v>51183</v>
      </c>
      <c r="N29" s="8"/>
      <c r="O29" s="8"/>
      <c r="P29" s="13">
        <v>12673927.931400001</v>
      </c>
      <c r="Q29" s="8" t="s">
        <v>24</v>
      </c>
      <c r="R29" s="13">
        <v>0</v>
      </c>
      <c r="S29" s="13">
        <v>0</v>
      </c>
      <c r="T29" s="13">
        <v>0</v>
      </c>
      <c r="U29" s="13">
        <v>0</v>
      </c>
      <c r="V29" s="10" t="s">
        <v>38</v>
      </c>
      <c r="W29" s="11" t="s">
        <v>132</v>
      </c>
    </row>
    <row r="30" spans="1:23" ht="15.75" thickBot="1" x14ac:dyDescent="0.3">
      <c r="A30" s="15" t="s">
        <v>23</v>
      </c>
      <c r="B30" s="24" t="s">
        <v>125</v>
      </c>
      <c r="C30" s="25" t="s">
        <v>99</v>
      </c>
      <c r="D30" s="16" t="s">
        <v>25</v>
      </c>
      <c r="E30" s="16" t="s">
        <v>62</v>
      </c>
      <c r="F30" s="16" t="s">
        <v>126</v>
      </c>
      <c r="G30" s="16" t="s">
        <v>131</v>
      </c>
      <c r="H30" s="16"/>
      <c r="I30" s="16"/>
      <c r="J30" s="16">
        <v>5</v>
      </c>
      <c r="K30" s="17">
        <v>46037</v>
      </c>
      <c r="L30" s="17">
        <v>46073</v>
      </c>
      <c r="M30" s="17">
        <f t="shared" si="0"/>
        <v>51183</v>
      </c>
      <c r="N30" s="16"/>
      <c r="O30" s="16"/>
      <c r="P30" s="18">
        <v>32108387.270757157</v>
      </c>
      <c r="Q30" s="16" t="s">
        <v>24</v>
      </c>
      <c r="R30" s="18">
        <v>0</v>
      </c>
      <c r="S30" s="18">
        <v>0</v>
      </c>
      <c r="T30" s="18">
        <v>0</v>
      </c>
      <c r="U30" s="18">
        <v>0</v>
      </c>
      <c r="V30" s="19" t="s">
        <v>38</v>
      </c>
      <c r="W30" s="20" t="s">
        <v>132</v>
      </c>
    </row>
    <row r="31" spans="1:23" x14ac:dyDescent="0.25">
      <c r="P31" s="21">
        <f>SUM(P2:P30)</f>
        <v>776848805.15057588</v>
      </c>
    </row>
  </sheetData>
  <sortState xmlns:xlrd2="http://schemas.microsoft.com/office/spreadsheetml/2017/richdata2" ref="A2:E30">
    <sortCondition ref="B2:B30"/>
    <sortCondition ref="C2:C30"/>
  </sortState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- SOA Final Proposal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Lochner, Thomas F (CED)</dc:creator>
  <cp:lastModifiedBy>Lochner, Thomas F (CED)</cp:lastModifiedBy>
  <dcterms:created xsi:type="dcterms:W3CDTF">2025-09-24T23:42:25Z</dcterms:created>
  <dcterms:modified xsi:type="dcterms:W3CDTF">2025-09-26T00:21:30Z</dcterms:modified>
</cp:coreProperties>
</file>